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sus\Desktop\"/>
    </mc:Choice>
  </mc:AlternateContent>
  <bookViews>
    <workbookView xWindow="32772" yWindow="32772" windowWidth="24000" windowHeight="9600" tabRatio="630" activeTab="1"/>
  </bookViews>
  <sheets>
    <sheet name="Calcul Initial" sheetId="30" r:id="rId1"/>
    <sheet name="Fiches Exploitation " sheetId="29" r:id="rId2"/>
  </sheets>
  <calcPr calcId="162913"/>
</workbook>
</file>

<file path=xl/calcChain.xml><?xml version="1.0" encoding="utf-8"?>
<calcChain xmlns="http://schemas.openxmlformats.org/spreadsheetml/2006/main">
  <c r="R9" i="29" l="1"/>
  <c r="S9" i="29"/>
  <c r="P11" i="29"/>
  <c r="Q11" i="29" s="1"/>
  <c r="R11" i="29" s="1"/>
  <c r="D9" i="29"/>
  <c r="P10" i="29" s="1"/>
  <c r="Q10" i="29" s="1"/>
  <c r="D10" i="29"/>
  <c r="U11" i="29" s="1"/>
  <c r="V11" i="29" s="1"/>
  <c r="D11" i="29"/>
  <c r="D8" i="29"/>
  <c r="P9" i="29" s="1"/>
  <c r="Q9" i="29" s="1"/>
  <c r="U8" i="29"/>
  <c r="U7" i="29"/>
  <c r="F8" i="29"/>
  <c r="G8" i="29" s="1"/>
  <c r="F7" i="29"/>
  <c r="D7" i="29"/>
  <c r="P8" i="29" s="1"/>
  <c r="E7" i="30"/>
  <c r="E6" i="30"/>
  <c r="E5" i="30"/>
  <c r="E4" i="30"/>
  <c r="M17" i="30"/>
  <c r="K17" i="30"/>
  <c r="M13" i="30"/>
  <c r="K13" i="30"/>
  <c r="M9" i="30"/>
  <c r="K9" i="30"/>
  <c r="M5" i="30"/>
  <c r="K5" i="30"/>
  <c r="R10" i="29" l="1"/>
  <c r="K9" i="29"/>
  <c r="L9" i="29" s="1"/>
  <c r="K10" i="29"/>
  <c r="L10" i="29" s="1"/>
  <c r="M10" i="29" s="1"/>
  <c r="U9" i="29"/>
  <c r="V9" i="29" s="1"/>
  <c r="F9" i="29"/>
  <c r="G9" i="29" s="1"/>
  <c r="I9" i="29" s="1"/>
  <c r="K8" i="29"/>
  <c r="L8" i="29" s="1"/>
  <c r="M8" i="29" s="1"/>
  <c r="U10" i="29"/>
  <c r="V10" i="29" s="1"/>
  <c r="W10" i="29" s="1"/>
  <c r="K7" i="29"/>
  <c r="K11" i="29"/>
  <c r="L11" i="29" s="1"/>
  <c r="P7" i="29"/>
  <c r="F11" i="29"/>
  <c r="G11" i="29" s="1"/>
  <c r="F10" i="29"/>
  <c r="G10" i="29" s="1"/>
  <c r="H10" i="29" s="1"/>
  <c r="I11" i="29"/>
  <c r="H11" i="29"/>
  <c r="I10" i="29"/>
  <c r="V7" i="29"/>
  <c r="V8" i="29"/>
  <c r="W8" i="29" s="1"/>
  <c r="G7" i="29"/>
  <c r="L7" i="29"/>
  <c r="Q7" i="29"/>
  <c r="Q8" i="29"/>
  <c r="N10" i="29" l="1"/>
  <c r="H9" i="29"/>
  <c r="M11" i="29"/>
  <c r="N11" i="29" s="1"/>
  <c r="S11" i="29" s="1"/>
  <c r="S10" i="29"/>
  <c r="X10" i="29"/>
  <c r="W11" i="29"/>
  <c r="W9" i="29"/>
  <c r="M9" i="29"/>
  <c r="R8" i="29"/>
  <c r="I8" i="29"/>
  <c r="H8" i="29"/>
  <c r="N8" i="29" s="1"/>
  <c r="X11" i="29" l="1"/>
  <c r="N9" i="29"/>
  <c r="X9" i="29"/>
  <c r="S8" i="29"/>
  <c r="X8" i="29" s="1"/>
</calcChain>
</file>

<file path=xl/sharedStrings.xml><?xml version="1.0" encoding="utf-8"?>
<sst xmlns="http://schemas.openxmlformats.org/spreadsheetml/2006/main" count="78" uniqueCount="47">
  <si>
    <t>Date</t>
  </si>
  <si>
    <t>Zi (NGT)</t>
  </si>
  <si>
    <t xml:space="preserve">Tête du tube </t>
  </si>
  <si>
    <t>Remblai</t>
  </si>
  <si>
    <t xml:space="preserve">Lecture Initiale </t>
  </si>
  <si>
    <t xml:space="preserve">Haut du tube </t>
  </si>
  <si>
    <t xml:space="preserve">N° d'ancrage </t>
  </si>
  <si>
    <t>Z (NGT)</t>
  </si>
  <si>
    <t>Ancrage de référence "Datum"</t>
  </si>
  <si>
    <t xml:space="preserve">Lecture Actuelle </t>
  </si>
  <si>
    <t xml:space="preserve">Position </t>
  </si>
  <si>
    <t>Li</t>
  </si>
  <si>
    <t>Lf</t>
  </si>
  <si>
    <t>Ui</t>
  </si>
  <si>
    <t>Uf</t>
  </si>
  <si>
    <t xml:space="preserve">Moyenne </t>
  </si>
  <si>
    <t>Lecture S1</t>
  </si>
  <si>
    <t>Lecture S2</t>
  </si>
  <si>
    <t>S1</t>
  </si>
  <si>
    <t>S2</t>
  </si>
  <si>
    <t>ΔZ</t>
  </si>
  <si>
    <t xml:space="preserve">Zi (NGT) = Haut Tube Actuelle - Lecture Actuelle </t>
  </si>
  <si>
    <t xml:space="preserve">Position  de Référence pour chaque ancrage </t>
  </si>
  <si>
    <t xml:space="preserve">Z (NGT) initiale = Haut du tube  -  Lecture Initiale </t>
  </si>
  <si>
    <t xml:space="preserve">Haut Tube Actuelle = Z (NGT) initiale de l' Ancrage de référence "Datum" + Lecture actuelle </t>
  </si>
  <si>
    <t>Zi-Z(1) (m) = Zi (NGT) - Z (NGT) initiale Initiale de l' Ancrage de référence "Datum"</t>
  </si>
  <si>
    <t>ΔZ (m) =  La moyenne de Zi-Z(1) (m) de deux dates consécutifs</t>
  </si>
  <si>
    <t xml:space="preserve">Δz c'e'st le tassement cumulé </t>
  </si>
  <si>
    <t xml:space="preserve">DZ Différé </t>
  </si>
  <si>
    <r>
      <rPr>
        <sz val="10"/>
        <rFont val="Calibri"/>
        <family val="2"/>
      </rPr>
      <t>Δ</t>
    </r>
    <r>
      <rPr>
        <sz val="10"/>
        <rFont val="Arial"/>
        <family val="2"/>
      </rPr>
      <t xml:space="preserve">Z Différé  = </t>
    </r>
    <r>
      <rPr>
        <sz val="10"/>
        <rFont val="Calibri"/>
        <family val="2"/>
      </rPr>
      <t>Δ</t>
    </r>
    <r>
      <rPr>
        <sz val="10"/>
        <rFont val="Arial"/>
        <family val="2"/>
      </rPr>
      <t xml:space="preserve">Z - </t>
    </r>
    <r>
      <rPr>
        <sz val="10"/>
        <rFont val="Calibri"/>
        <family val="2"/>
      </rPr>
      <t>ΣΔZ anneaux précédants</t>
    </r>
  </si>
  <si>
    <t xml:space="preserve">Suivi des Lectures </t>
  </si>
  <si>
    <t xml:space="preserve">Valeur Brute </t>
  </si>
  <si>
    <t>Position : Les lectures sont effectuées en descendant la sonde : le premier bip se produit au sommet de l'accrochage, puis le deuxième bip au bas de cet accrochage, et de la même manière en remontant la sonde. C'est pourcela nous avons quatre lectures.</t>
  </si>
  <si>
    <t>Lecture Initiale 
"Lecture de Référence"</t>
  </si>
  <si>
    <t xml:space="preserve">Datum </t>
  </si>
  <si>
    <t xml:space="preserve">Quleques Formules de Calcules </t>
  </si>
  <si>
    <t>12,95</t>
  </si>
  <si>
    <t>Zi-Z(B) (m)</t>
  </si>
  <si>
    <t>Ancrage de référence "Datum" (B)</t>
  </si>
  <si>
    <t xml:space="preserve">Fiche d'exploitation des mesures de Tassement </t>
  </si>
  <si>
    <t xml:space="preserve">Acrochages </t>
  </si>
  <si>
    <t>S3</t>
  </si>
  <si>
    <t>S4</t>
  </si>
  <si>
    <t>S5</t>
  </si>
  <si>
    <t>11,110</t>
  </si>
  <si>
    <t>9,020</t>
  </si>
  <si>
    <t>7,070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</si>
</sst>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2" formatCode="0.000"/>
  </numFmts>
  <fonts count="13" x14ac:knownFonts="1">
    <font>
      <sz val="10"/>
      <name val="Arial"/>
    </font>
    <font>
      <sz val="10"/>
      <name val="Arial"/>
      <family val="2"/>
    </font>
    <font>
      <sz val="10"/>
      <name val="Arial"/>
      <family val="2"/>
    </font>
    <font>
      <sz val="10"/>
      <name val="Times New Roman"/>
      <family val="1"/>
    </font>
    <font>
      <sz val="10"/>
      <name val="Calibri"/>
      <family val="2"/>
    </font>
    <font>
      <b/>
      <sz val="10"/>
      <name val="Arial"/>
      <family val="2"/>
    </font>
    <font>
      <b/>
      <i/>
      <sz val="10"/>
      <name val="Arial"/>
      <family val="2"/>
    </font>
    <font>
      <b/>
      <sz val="16"/>
      <name val="Arial"/>
      <family val="2"/>
    </font>
    <font>
      <b/>
      <sz val="11"/>
      <name val="Times New Roman"/>
      <family val="1"/>
    </font>
    <font>
      <sz val="11"/>
      <name val="Times New Roman"/>
      <family val="1"/>
    </font>
    <font>
      <sz val="11"/>
      <color rgb="FFFF0000"/>
      <name val="Times New Roman"/>
      <family val="1"/>
    </font>
    <font>
      <b/>
      <i/>
      <sz val="16"/>
      <name val="Times New Roman"/>
      <family val="1"/>
    </font>
    <font>
      <sz val="12"/>
      <name val="Times New Roman"/>
      <family val="1"/>
    </font>
  </fonts>
  <fills count="5">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
      <patternFill patternType="solid">
        <fgColor theme="9"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s>
  <cellStyleXfs count="1">
    <xf numFmtId="0" fontId="0" fillId="0" borderId="0"/>
  </cellStyleXfs>
  <cellXfs count="81">
    <xf numFmtId="0" fontId="0" fillId="0" borderId="0" xfId="0"/>
    <xf numFmtId="0" fontId="2" fillId="0" borderId="0" xfId="0" applyFont="1"/>
    <xf numFmtId="0" fontId="0" fillId="0" borderId="0" xfId="0"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1" fillId="0" borderId="1" xfId="0" applyFont="1" applyBorder="1" applyAlignment="1">
      <alignment horizontal="center" vertical="center"/>
    </xf>
    <xf numFmtId="0" fontId="0" fillId="3" borderId="1" xfId="0"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2" fontId="0" fillId="0" borderId="1" xfId="0" applyNumberFormat="1"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wrapText="1"/>
    </xf>
    <xf numFmtId="0" fontId="0" fillId="0" borderId="1" xfId="0" applyBorder="1" applyAlignment="1">
      <alignment vertical="center"/>
    </xf>
    <xf numFmtId="0" fontId="7" fillId="0" borderId="1" xfId="0" applyFont="1" applyBorder="1" applyAlignment="1">
      <alignment horizontal="center" vertical="center"/>
    </xf>
    <xf numFmtId="0" fontId="5" fillId="0" borderId="6" xfId="0" applyFont="1" applyBorder="1" applyAlignment="1">
      <alignment horizontal="center" vertical="center"/>
    </xf>
    <xf numFmtId="0" fontId="5" fillId="0" borderId="16" xfId="0" applyFont="1" applyBorder="1" applyAlignment="1">
      <alignment horizontal="center" vertical="center"/>
    </xf>
    <xf numFmtId="0" fontId="5" fillId="0" borderId="1" xfId="0" applyFont="1" applyBorder="1" applyAlignment="1">
      <alignment horizontal="center" vertical="center"/>
    </xf>
    <xf numFmtId="0" fontId="1" fillId="0" borderId="1" xfId="0" applyFont="1" applyBorder="1" applyAlignment="1">
      <alignment horizontal="left"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xf>
    <xf numFmtId="0" fontId="8" fillId="0" borderId="11" xfId="0" applyFont="1" applyBorder="1" applyAlignment="1">
      <alignment horizontal="center" vertical="center" wrapText="1"/>
    </xf>
    <xf numFmtId="0" fontId="8" fillId="0" borderId="21" xfId="0" applyFont="1" applyBorder="1" applyAlignment="1">
      <alignment horizontal="center" vertical="center" wrapText="1"/>
    </xf>
    <xf numFmtId="0" fontId="8" fillId="4" borderId="20"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22" xfId="0" applyFont="1" applyBorder="1" applyAlignment="1">
      <alignment horizontal="center" vertical="center" wrapText="1"/>
    </xf>
    <xf numFmtId="0" fontId="8" fillId="4" borderId="15" xfId="0" applyFont="1" applyFill="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14" fontId="9" fillId="0" borderId="4" xfId="0" applyNumberFormat="1" applyFont="1" applyBorder="1" applyAlignment="1">
      <alignment horizontal="center" vertical="center"/>
    </xf>
    <xf numFmtId="182" fontId="9" fillId="0" borderId="1" xfId="0" applyNumberFormat="1" applyFont="1" applyBorder="1" applyAlignment="1">
      <alignment horizontal="center" vertical="center"/>
    </xf>
    <xf numFmtId="182" fontId="10" fillId="2" borderId="5" xfId="0" applyNumberFormat="1" applyFont="1" applyFill="1" applyBorder="1" applyAlignment="1">
      <alignment horizontal="center" vertical="center" wrapText="1"/>
    </xf>
    <xf numFmtId="0" fontId="8" fillId="0" borderId="16" xfId="0" applyFont="1" applyFill="1" applyBorder="1" applyAlignment="1">
      <alignment horizontal="center" vertical="center" wrapText="1"/>
    </xf>
    <xf numFmtId="182" fontId="9" fillId="0" borderId="16" xfId="0" applyNumberFormat="1" applyFont="1" applyBorder="1" applyAlignment="1">
      <alignment horizontal="center" vertical="center"/>
    </xf>
    <xf numFmtId="49" fontId="9" fillId="0" borderId="16" xfId="0" applyNumberFormat="1" applyFont="1" applyBorder="1" applyAlignment="1">
      <alignment horizontal="center" vertical="center"/>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182" fontId="9" fillId="0" borderId="5" xfId="0" applyNumberFormat="1" applyFont="1" applyBorder="1" applyAlignment="1">
      <alignment horizontal="center" vertical="center"/>
    </xf>
    <xf numFmtId="0" fontId="8" fillId="4" borderId="27"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8" fillId="0" borderId="4" xfId="0" applyFont="1" applyFill="1" applyBorder="1" applyAlignment="1">
      <alignment horizontal="center" vertical="center" wrapText="1"/>
    </xf>
    <xf numFmtId="182" fontId="9" fillId="0" borderId="4" xfId="0" applyNumberFormat="1" applyFont="1" applyBorder="1" applyAlignment="1">
      <alignment horizontal="center" vertical="center"/>
    </xf>
    <xf numFmtId="49" fontId="9" fillId="0" borderId="4" xfId="0" applyNumberFormat="1" applyFont="1" applyBorder="1" applyAlignment="1">
      <alignment horizontal="center" vertical="center"/>
    </xf>
    <xf numFmtId="182" fontId="10" fillId="2" borderId="6" xfId="0" applyNumberFormat="1" applyFont="1" applyFill="1" applyBorder="1" applyAlignment="1">
      <alignment horizontal="center" vertical="center" wrapText="1"/>
    </xf>
    <xf numFmtId="0" fontId="8" fillId="0" borderId="14" xfId="0" applyFont="1" applyBorder="1" applyAlignment="1">
      <alignment horizontal="center" vertical="center" wrapText="1"/>
    </xf>
    <xf numFmtId="0" fontId="8" fillId="0" borderId="6" xfId="0" applyFont="1" applyBorder="1" applyAlignment="1">
      <alignment horizontal="center" vertical="center" wrapText="1"/>
    </xf>
    <xf numFmtId="182" fontId="9" fillId="0" borderId="6" xfId="0" applyNumberFormat="1" applyFont="1" applyBorder="1" applyAlignment="1">
      <alignment horizontal="center" vertical="center"/>
    </xf>
    <xf numFmtId="0" fontId="3" fillId="0" borderId="10" xfId="0" applyFont="1" applyBorder="1" applyAlignment="1">
      <alignment horizontal="center" vertical="center"/>
    </xf>
    <xf numFmtId="0" fontId="3" fillId="0" borderId="2" xfId="0" applyFont="1" applyBorder="1" applyAlignment="1">
      <alignment horizontal="center" vertical="center"/>
    </xf>
    <xf numFmtId="0" fontId="11" fillId="0" borderId="10"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2" fillId="0" borderId="10" xfId="0" applyFont="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3" fillId="0" borderId="10"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8" fillId="2" borderId="5" xfId="0" applyFont="1" applyFill="1" applyBorder="1" applyAlignment="1">
      <alignment horizontal="center" vertical="center" wrapText="1"/>
    </xf>
    <xf numFmtId="0" fontId="12" fillId="3" borderId="3" xfId="0" applyFont="1" applyFill="1" applyBorder="1" applyAlignment="1">
      <alignment horizontal="center" vertical="center"/>
    </xf>
    <xf numFmtId="2" fontId="9" fillId="0" borderId="4" xfId="0" applyNumberFormat="1" applyFont="1" applyBorder="1" applyAlignment="1">
      <alignment horizontal="center" vertical="center"/>
    </xf>
    <xf numFmtId="14" fontId="9" fillId="0" borderId="7" xfId="0" applyNumberFormat="1" applyFont="1" applyBorder="1" applyAlignment="1">
      <alignment horizontal="center" vertical="center"/>
    </xf>
    <xf numFmtId="182" fontId="9" fillId="0" borderId="8" xfId="0" applyNumberFormat="1" applyFont="1" applyBorder="1" applyAlignment="1">
      <alignment horizontal="center" vertical="center"/>
    </xf>
    <xf numFmtId="182" fontId="9" fillId="0" borderId="9" xfId="0" applyNumberFormat="1" applyFont="1" applyBorder="1" applyAlignment="1">
      <alignment horizontal="center" vertical="center"/>
    </xf>
    <xf numFmtId="182" fontId="9" fillId="0" borderId="7" xfId="0" applyNumberFormat="1" applyFont="1" applyBorder="1" applyAlignment="1">
      <alignment horizontal="center" vertical="center"/>
    </xf>
    <xf numFmtId="182" fontId="9" fillId="0" borderId="30" xfId="0" applyNumberFormat="1" applyFont="1" applyBorder="1" applyAlignment="1">
      <alignment horizontal="center" vertical="center"/>
    </xf>
    <xf numFmtId="182" fontId="10" fillId="2" borderId="9" xfId="0" applyNumberFormat="1" applyFont="1" applyFill="1" applyBorder="1" applyAlignment="1">
      <alignment horizontal="center" vertical="center" wrapText="1"/>
    </xf>
    <xf numFmtId="182" fontId="9" fillId="0" borderId="23" xfId="0" applyNumberFormat="1" applyFont="1" applyBorder="1" applyAlignment="1">
      <alignment horizontal="center" vertical="center"/>
    </xf>
    <xf numFmtId="182" fontId="10" fillId="2" borderId="30"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792857314853998E-2"/>
          <c:y val="4.0515653775322284E-2"/>
          <c:w val="0.86742964468890926"/>
          <c:h val="0.73365311478922279"/>
        </c:manualLayout>
      </c:layout>
      <c:scatterChart>
        <c:scatterStyle val="smoothMarker"/>
        <c:varyColors val="0"/>
        <c:ser>
          <c:idx val="0"/>
          <c:order val="0"/>
          <c:tx>
            <c:strRef>
              <c:f>'Fiches Exploitation '!$E$4</c:f>
              <c:strCache>
                <c:ptCount val="1"/>
                <c:pt idx="0">
                  <c:v>Datum </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strRef>
              <c:f>'Fiches Exploitation '!$B$7:$B$11</c:f>
              <c:strCache>
                <c:ptCount val="5"/>
                <c:pt idx="0">
                  <c:v>S1</c:v>
                </c:pt>
                <c:pt idx="1">
                  <c:v>S2</c:v>
                </c:pt>
                <c:pt idx="2">
                  <c:v>S3</c:v>
                </c:pt>
                <c:pt idx="3">
                  <c:v>S4</c:v>
                </c:pt>
                <c:pt idx="4">
                  <c:v>S5</c:v>
                </c:pt>
              </c:strCache>
            </c:strRef>
          </c:xVal>
          <c:yVal>
            <c:numRef>
              <c:f>'Fiches Exploitation '!$I$7:$I$11</c:f>
              <c:numCache>
                <c:formatCode>0.000</c:formatCode>
                <c:ptCount val="5"/>
                <c:pt idx="0">
                  <c:v>0</c:v>
                </c:pt>
                <c:pt idx="1">
                  <c:v>0</c:v>
                </c:pt>
                <c:pt idx="2">
                  <c:v>0</c:v>
                </c:pt>
                <c:pt idx="3">
                  <c:v>0</c:v>
                </c:pt>
                <c:pt idx="4">
                  <c:v>0</c:v>
                </c:pt>
              </c:numCache>
            </c:numRef>
          </c:yVal>
          <c:smooth val="1"/>
          <c:extLst>
            <c:ext xmlns:c16="http://schemas.microsoft.com/office/drawing/2014/chart" uri="{C3380CC4-5D6E-409C-BE32-E72D297353CC}">
              <c16:uniqueId val="{00000001-3238-4D0C-A57D-100D889C4CF0}"/>
            </c:ext>
          </c:extLst>
        </c:ser>
        <c:ser>
          <c:idx val="1"/>
          <c:order val="1"/>
          <c:tx>
            <c:strRef>
              <c:f>'Fiches Exploitation '!$J$5</c:f>
              <c:strCache>
                <c:ptCount val="1"/>
                <c:pt idx="0">
                  <c:v>1</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strRef>
              <c:f>'Fiches Exploitation '!$B$7:$B$11</c:f>
              <c:strCache>
                <c:ptCount val="5"/>
                <c:pt idx="0">
                  <c:v>S1</c:v>
                </c:pt>
                <c:pt idx="1">
                  <c:v>S2</c:v>
                </c:pt>
                <c:pt idx="2">
                  <c:v>S3</c:v>
                </c:pt>
                <c:pt idx="3">
                  <c:v>S4</c:v>
                </c:pt>
                <c:pt idx="4">
                  <c:v>S5</c:v>
                </c:pt>
              </c:strCache>
            </c:strRef>
          </c:xVal>
          <c:yVal>
            <c:numRef>
              <c:f>'Fiches Exploitation '!$N$7:$N$11</c:f>
              <c:numCache>
                <c:formatCode>0.000</c:formatCode>
                <c:ptCount val="5"/>
                <c:pt idx="0">
                  <c:v>0</c:v>
                </c:pt>
                <c:pt idx="1">
                  <c:v>1.5000000000000568E-2</c:v>
                </c:pt>
                <c:pt idx="2">
                  <c:v>1.5000000000000568E-2</c:v>
                </c:pt>
                <c:pt idx="3">
                  <c:v>2.4999999999977263E-3</c:v>
                </c:pt>
                <c:pt idx="4">
                  <c:v>2.500000000001279E-3</c:v>
                </c:pt>
              </c:numCache>
            </c:numRef>
          </c:yVal>
          <c:smooth val="1"/>
          <c:extLst>
            <c:ext xmlns:c16="http://schemas.microsoft.com/office/drawing/2014/chart" uri="{C3380CC4-5D6E-409C-BE32-E72D297353CC}">
              <c16:uniqueId val="{00000002-3238-4D0C-A57D-100D889C4CF0}"/>
            </c:ext>
          </c:extLst>
        </c:ser>
        <c:ser>
          <c:idx val="2"/>
          <c:order val="2"/>
          <c:tx>
            <c:strRef>
              <c:f>'Fiches Exploitation '!$O$5</c:f>
              <c:strCache>
                <c:ptCount val="1"/>
                <c:pt idx="0">
                  <c:v>2</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strRef>
              <c:f>'Fiches Exploitation '!$B$7:$B$11</c:f>
              <c:strCache>
                <c:ptCount val="5"/>
                <c:pt idx="0">
                  <c:v>S1</c:v>
                </c:pt>
                <c:pt idx="1">
                  <c:v>S2</c:v>
                </c:pt>
                <c:pt idx="2">
                  <c:v>S3</c:v>
                </c:pt>
                <c:pt idx="3">
                  <c:v>S4</c:v>
                </c:pt>
                <c:pt idx="4">
                  <c:v>S5</c:v>
                </c:pt>
              </c:strCache>
            </c:strRef>
          </c:xVal>
          <c:yVal>
            <c:numRef>
              <c:f>'Fiches Exploitation '!$S$7:$S$11</c:f>
              <c:numCache>
                <c:formatCode>0.000</c:formatCode>
                <c:ptCount val="5"/>
                <c:pt idx="0">
                  <c:v>0</c:v>
                </c:pt>
                <c:pt idx="1">
                  <c:v>-4.9999999999990052E-3</c:v>
                </c:pt>
                <c:pt idx="2">
                  <c:v>-1.1000000000002785E-2</c:v>
                </c:pt>
                <c:pt idx="3">
                  <c:v>-1.4999999999965041E-3</c:v>
                </c:pt>
                <c:pt idx="4">
                  <c:v>-1.0000000000012221E-3</c:v>
                </c:pt>
              </c:numCache>
            </c:numRef>
          </c:yVal>
          <c:smooth val="1"/>
          <c:extLst>
            <c:ext xmlns:c16="http://schemas.microsoft.com/office/drawing/2014/chart" uri="{C3380CC4-5D6E-409C-BE32-E72D297353CC}">
              <c16:uniqueId val="{00000003-3238-4D0C-A57D-100D889C4CF0}"/>
            </c:ext>
          </c:extLst>
        </c:ser>
        <c:ser>
          <c:idx val="3"/>
          <c:order val="3"/>
          <c:tx>
            <c:strRef>
              <c:f>'Fiches Exploitation '!$T$5</c:f>
              <c:strCache>
                <c:ptCount val="1"/>
                <c:pt idx="0">
                  <c:v>3</c:v>
                </c:pt>
              </c:strCache>
            </c:strRef>
          </c:tx>
          <c:spPr>
            <a:ln w="19050" cap="rnd">
              <a:solidFill>
                <a:schemeClr val="accent4"/>
              </a:solidFill>
              <a:round/>
            </a:ln>
            <a:effectLst/>
          </c:spPr>
          <c:marker>
            <c:symbol val="circle"/>
            <c:size val="5"/>
            <c:spPr>
              <a:solidFill>
                <a:schemeClr val="accent4"/>
              </a:solidFill>
              <a:ln w="9525">
                <a:solidFill>
                  <a:schemeClr val="accent4"/>
                </a:solidFill>
              </a:ln>
              <a:effectLst/>
            </c:spPr>
          </c:marker>
          <c:xVal>
            <c:strRef>
              <c:f>'Fiches Exploitation '!$B$7:$B$11</c:f>
              <c:strCache>
                <c:ptCount val="5"/>
                <c:pt idx="0">
                  <c:v>S1</c:v>
                </c:pt>
                <c:pt idx="1">
                  <c:v>S2</c:v>
                </c:pt>
                <c:pt idx="2">
                  <c:v>S3</c:v>
                </c:pt>
                <c:pt idx="3">
                  <c:v>S4</c:v>
                </c:pt>
                <c:pt idx="4">
                  <c:v>S5</c:v>
                </c:pt>
              </c:strCache>
            </c:strRef>
          </c:xVal>
          <c:yVal>
            <c:numRef>
              <c:f>'Fiches Exploitation '!$X$7:$X$11</c:f>
              <c:numCache>
                <c:formatCode>0.000</c:formatCode>
                <c:ptCount val="5"/>
                <c:pt idx="0">
                  <c:v>0</c:v>
                </c:pt>
                <c:pt idx="1">
                  <c:v>4.9999999999990052E-3</c:v>
                </c:pt>
                <c:pt idx="2">
                  <c:v>-1.9999999999988916E-3</c:v>
                </c:pt>
                <c:pt idx="3">
                  <c:v>1.9999999999988916E-3</c:v>
                </c:pt>
                <c:pt idx="4">
                  <c:v>1.0000000000012221E-3</c:v>
                </c:pt>
              </c:numCache>
            </c:numRef>
          </c:yVal>
          <c:smooth val="1"/>
          <c:extLst>
            <c:ext xmlns:c16="http://schemas.microsoft.com/office/drawing/2014/chart" uri="{C3380CC4-5D6E-409C-BE32-E72D297353CC}">
              <c16:uniqueId val="{00000004-3238-4D0C-A57D-100D889C4CF0}"/>
            </c:ext>
          </c:extLst>
        </c:ser>
        <c:dLbls>
          <c:dLblPos val="r"/>
          <c:showLegendKey val="0"/>
          <c:showVal val="0"/>
          <c:showCatName val="0"/>
          <c:showSerName val="0"/>
          <c:showPercent val="0"/>
          <c:showBubbleSize val="0"/>
        </c:dLbls>
        <c:axId val="45216896"/>
        <c:axId val="45220640"/>
      </c:scatterChart>
      <c:scatterChart>
        <c:scatterStyle val="smoothMarker"/>
        <c:varyColors val="0"/>
        <c:ser>
          <c:idx val="4"/>
          <c:order val="4"/>
          <c:tx>
            <c:strRef>
              <c:f>'Fiches Exploitation '!$C$4</c:f>
              <c:strCache>
                <c:ptCount val="1"/>
                <c:pt idx="0">
                  <c:v>Remblai</c:v>
                </c:pt>
              </c:strCache>
            </c:strRef>
          </c:tx>
          <c:spPr>
            <a:ln w="19050" cap="rnd">
              <a:solidFill>
                <a:schemeClr val="accent5"/>
              </a:solidFill>
              <a:round/>
            </a:ln>
            <a:effectLst/>
          </c:spPr>
          <c:marker>
            <c:symbol val="circle"/>
            <c:size val="5"/>
            <c:spPr>
              <a:solidFill>
                <a:schemeClr val="accent5"/>
              </a:solidFill>
              <a:ln w="9525">
                <a:solidFill>
                  <a:schemeClr val="accent5"/>
                </a:solidFill>
              </a:ln>
              <a:effectLst/>
            </c:spPr>
          </c:marker>
          <c:xVal>
            <c:strRef>
              <c:f>'Fiches Exploitation '!$B$7:$B$11</c:f>
              <c:strCache>
                <c:ptCount val="5"/>
                <c:pt idx="0">
                  <c:v>S1</c:v>
                </c:pt>
                <c:pt idx="1">
                  <c:v>S2</c:v>
                </c:pt>
                <c:pt idx="2">
                  <c:v>S3</c:v>
                </c:pt>
                <c:pt idx="3">
                  <c:v>S4</c:v>
                </c:pt>
                <c:pt idx="4">
                  <c:v>S5</c:v>
                </c:pt>
              </c:strCache>
            </c:strRef>
          </c:xVal>
          <c:yVal>
            <c:numRef>
              <c:f>'Fiches Exploitation '!$C$7:$C$11</c:f>
              <c:numCache>
                <c:formatCode>0.000</c:formatCode>
                <c:ptCount val="5"/>
                <c:pt idx="0">
                  <c:v>48.5</c:v>
                </c:pt>
                <c:pt idx="1">
                  <c:v>49</c:v>
                </c:pt>
                <c:pt idx="2">
                  <c:v>49.3</c:v>
                </c:pt>
                <c:pt idx="3">
                  <c:v>49.9</c:v>
                </c:pt>
                <c:pt idx="4">
                  <c:v>50.2</c:v>
                </c:pt>
              </c:numCache>
            </c:numRef>
          </c:yVal>
          <c:smooth val="1"/>
          <c:extLst>
            <c:ext xmlns:c16="http://schemas.microsoft.com/office/drawing/2014/chart" uri="{C3380CC4-5D6E-409C-BE32-E72D297353CC}">
              <c16:uniqueId val="{00000005-3238-4D0C-A57D-100D889C4CF0}"/>
            </c:ext>
          </c:extLst>
        </c:ser>
        <c:dLbls>
          <c:dLblPos val="r"/>
          <c:showLegendKey val="0"/>
          <c:showVal val="0"/>
          <c:showCatName val="0"/>
          <c:showSerName val="0"/>
          <c:showPercent val="0"/>
          <c:showBubbleSize val="0"/>
        </c:dLbls>
        <c:axId val="1915124816"/>
        <c:axId val="1915118992"/>
      </c:scatterChart>
      <c:valAx>
        <c:axId val="45216896"/>
        <c:scaling>
          <c:orientation val="minMax"/>
        </c:scaling>
        <c:delete val="1"/>
        <c:axPos val="b"/>
        <c:numFmt formatCode="General" sourceLinked="1"/>
        <c:majorTickMark val="out"/>
        <c:minorTickMark val="none"/>
        <c:tickLblPos val="nextTo"/>
        <c:crossAx val="45220640"/>
        <c:crosses val="autoZero"/>
        <c:crossBetween val="midCat"/>
      </c:valAx>
      <c:valAx>
        <c:axId val="45220640"/>
        <c:scaling>
          <c:orientation val="minMax"/>
          <c:max val="0.1"/>
          <c:min val="-0.1"/>
        </c:scaling>
        <c:delete val="0"/>
        <c:axPos val="l"/>
        <c:majorGridlines>
          <c:spPr>
            <a:ln w="9525" cap="flat" cmpd="sng" algn="ctr">
              <a:solidFill>
                <a:schemeClr val="tx1">
                  <a:lumMod val="15000"/>
                  <a:lumOff val="85000"/>
                </a:schemeClr>
              </a:solidFill>
              <a:round/>
            </a:ln>
            <a:effectLst/>
          </c:spPr>
        </c:majorGridlines>
        <c:numFmt formatCode="0.0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fr-FR"/>
          </a:p>
        </c:txPr>
        <c:crossAx val="45216896"/>
        <c:crosses val="autoZero"/>
        <c:crossBetween val="midCat"/>
      </c:valAx>
      <c:valAx>
        <c:axId val="1915118992"/>
        <c:scaling>
          <c:orientation val="minMax"/>
          <c:min val="48.4"/>
        </c:scaling>
        <c:delete val="0"/>
        <c:axPos val="r"/>
        <c:numFmt formatCode="0.0" sourceLinked="0"/>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fr-FR"/>
          </a:p>
        </c:txPr>
        <c:crossAx val="1915124816"/>
        <c:crosses val="max"/>
        <c:crossBetween val="midCat"/>
      </c:valAx>
      <c:valAx>
        <c:axId val="1915124816"/>
        <c:scaling>
          <c:orientation val="minMax"/>
        </c:scaling>
        <c:delete val="0"/>
        <c:axPos val="t"/>
        <c:majorGridlines>
          <c:spPr>
            <a:ln w="9525" cap="flat" cmpd="sng" algn="ctr">
              <a:solidFill>
                <a:schemeClr val="tx1">
                  <a:lumMod val="15000"/>
                  <a:lumOff val="85000"/>
                </a:schemeClr>
              </a:solidFill>
              <a:round/>
            </a:ln>
            <a:effectLst/>
          </c:spPr>
        </c:majorGridlines>
        <c:majorTickMark val="out"/>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fr-FR"/>
          </a:p>
        </c:txPr>
        <c:crossAx val="1915118992"/>
        <c:crosses val="max"/>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194112</xdr:colOff>
      <xdr:row>1</xdr:row>
      <xdr:rowOff>251460</xdr:rowOff>
    </xdr:from>
    <xdr:to>
      <xdr:col>7</xdr:col>
      <xdr:colOff>1097279</xdr:colOff>
      <xdr:row>1</xdr:row>
      <xdr:rowOff>1158240</xdr:rowOff>
    </xdr:to>
    <xdr:pic>
      <xdr:nvPicPr>
        <xdr:cNvPr id="2" name="Image 1" descr="C:\Users\asus\Desktop\Image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9612" y="419100"/>
          <a:ext cx="903167" cy="906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399852</xdr:colOff>
      <xdr:row>1</xdr:row>
      <xdr:rowOff>175259</xdr:rowOff>
    </xdr:from>
    <xdr:to>
      <xdr:col>1</xdr:col>
      <xdr:colOff>1402080</xdr:colOff>
      <xdr:row>1</xdr:row>
      <xdr:rowOff>1074420</xdr:rowOff>
    </xdr:to>
    <xdr:pic>
      <xdr:nvPicPr>
        <xdr:cNvPr id="3" name="Image 2" descr="C:\Users\asus\Desktop\Image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2332" y="342899"/>
          <a:ext cx="1002228" cy="899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514351</xdr:colOff>
      <xdr:row>1</xdr:row>
      <xdr:rowOff>57150</xdr:rowOff>
    </xdr:from>
    <xdr:to>
      <xdr:col>3</xdr:col>
      <xdr:colOff>236418</xdr:colOff>
      <xdr:row>1</xdr:row>
      <xdr:rowOff>1241260</xdr:rowOff>
    </xdr:to>
    <xdr:pic>
      <xdr:nvPicPr>
        <xdr:cNvPr id="3" name="Image 2" descr="C:\Users\asus\Desktop\Image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7276" y="228600"/>
          <a:ext cx="1179392" cy="11841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333375</xdr:colOff>
      <xdr:row>12</xdr:row>
      <xdr:rowOff>66675</xdr:rowOff>
    </xdr:from>
    <xdr:to>
      <xdr:col>18</xdr:col>
      <xdr:colOff>571500</xdr:colOff>
      <xdr:row>34</xdr:row>
      <xdr:rowOff>9525</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1"/>
  <sheetViews>
    <sheetView workbookViewId="0">
      <selection activeCell="B27" sqref="B27"/>
    </sheetView>
  </sheetViews>
  <sheetFormatPr baseColWidth="10" defaultRowHeight="13.2" x14ac:dyDescent="0.25"/>
  <cols>
    <col min="1" max="1" width="2.5546875" customWidth="1"/>
    <col min="2" max="2" width="31.6640625" customWidth="1"/>
    <col min="6" max="6" width="14.33203125" customWidth="1"/>
    <col min="7" max="7" width="2.88671875" customWidth="1"/>
    <col min="8" max="8" width="19.6640625" customWidth="1"/>
    <col min="9" max="13" width="15.77734375" customWidth="1"/>
  </cols>
  <sheetData>
    <row r="2" spans="2:13" ht="102.6" customHeight="1" x14ac:dyDescent="0.25">
      <c r="B2" s="16"/>
      <c r="C2" s="22" t="s">
        <v>33</v>
      </c>
      <c r="D2" s="17"/>
      <c r="E2" s="17"/>
      <c r="F2" s="17"/>
      <c r="H2" s="16"/>
      <c r="I2" s="17" t="s">
        <v>30</v>
      </c>
      <c r="J2" s="17"/>
      <c r="K2" s="17"/>
      <c r="L2" s="17"/>
      <c r="M2" s="17"/>
    </row>
    <row r="3" spans="2:13" ht="30" customHeight="1" x14ac:dyDescent="0.25">
      <c r="B3" s="11" t="s">
        <v>6</v>
      </c>
      <c r="C3" s="11" t="s">
        <v>5</v>
      </c>
      <c r="D3" s="11" t="s">
        <v>4</v>
      </c>
      <c r="E3" s="11" t="s">
        <v>7</v>
      </c>
      <c r="F3" s="11"/>
      <c r="H3" s="15" t="s">
        <v>6</v>
      </c>
      <c r="I3" s="10" t="s">
        <v>10</v>
      </c>
      <c r="J3" s="18" t="s">
        <v>16</v>
      </c>
      <c r="K3" s="19"/>
      <c r="L3" s="18" t="s">
        <v>17</v>
      </c>
      <c r="M3" s="19"/>
    </row>
    <row r="4" spans="2:13" ht="19.95" customHeight="1" x14ac:dyDescent="0.25">
      <c r="B4" s="6" t="s">
        <v>8</v>
      </c>
      <c r="C4" s="7">
        <v>50</v>
      </c>
      <c r="D4" s="7">
        <v>12.95</v>
      </c>
      <c r="E4" s="9">
        <f>C4-D4</f>
        <v>37.049999999999997</v>
      </c>
      <c r="F4" s="12" t="s">
        <v>22</v>
      </c>
      <c r="H4" s="15"/>
      <c r="I4" s="10"/>
      <c r="J4" s="20" t="s">
        <v>31</v>
      </c>
      <c r="K4" s="20" t="s">
        <v>15</v>
      </c>
      <c r="L4" s="20" t="s">
        <v>31</v>
      </c>
      <c r="M4" s="20" t="s">
        <v>15</v>
      </c>
    </row>
    <row r="5" spans="2:13" ht="19.95" customHeight="1" x14ac:dyDescent="0.25">
      <c r="B5" s="7">
        <v>1</v>
      </c>
      <c r="C5" s="7">
        <v>50</v>
      </c>
      <c r="D5" s="7">
        <v>11.02</v>
      </c>
      <c r="E5" s="9">
        <f t="shared" ref="E5:E7" si="0">C5-D5</f>
        <v>38.980000000000004</v>
      </c>
      <c r="F5" s="12"/>
      <c r="H5" s="5" t="s">
        <v>8</v>
      </c>
      <c r="I5" s="3" t="s">
        <v>11</v>
      </c>
      <c r="J5" s="4">
        <v>13.07</v>
      </c>
      <c r="K5" s="13">
        <f>AVERAGE(J5:J8)</f>
        <v>12.947500000000002</v>
      </c>
      <c r="L5" s="4">
        <v>13.08</v>
      </c>
      <c r="M5" s="13">
        <f>AVERAGE(L5:L8)</f>
        <v>12.952499999999999</v>
      </c>
    </row>
    <row r="6" spans="2:13" ht="19.95" customHeight="1" x14ac:dyDescent="0.25">
      <c r="B6" s="7">
        <v>2</v>
      </c>
      <c r="C6" s="7">
        <v>50</v>
      </c>
      <c r="D6" s="7">
        <v>8.94</v>
      </c>
      <c r="E6" s="9">
        <f t="shared" si="0"/>
        <v>41.06</v>
      </c>
      <c r="F6" s="12"/>
      <c r="H6" s="5"/>
      <c r="I6" s="3" t="s">
        <v>12</v>
      </c>
      <c r="J6" s="4">
        <v>12.92</v>
      </c>
      <c r="K6" s="13"/>
      <c r="L6" s="4">
        <v>12.93</v>
      </c>
      <c r="M6" s="13"/>
    </row>
    <row r="7" spans="2:13" ht="19.95" customHeight="1" x14ac:dyDescent="0.25">
      <c r="B7" s="7">
        <v>3</v>
      </c>
      <c r="C7" s="7">
        <v>50</v>
      </c>
      <c r="D7" s="7">
        <v>6.83</v>
      </c>
      <c r="E7" s="9">
        <f t="shared" si="0"/>
        <v>43.17</v>
      </c>
      <c r="F7" s="12"/>
      <c r="H7" s="5"/>
      <c r="I7" s="3" t="s">
        <v>13</v>
      </c>
      <c r="J7" s="4">
        <v>12.91</v>
      </c>
      <c r="K7" s="13"/>
      <c r="L7" s="4">
        <v>12.9</v>
      </c>
      <c r="M7" s="13"/>
    </row>
    <row r="8" spans="2:13" ht="19.95" customHeight="1" x14ac:dyDescent="0.25">
      <c r="H8" s="5"/>
      <c r="I8" s="3" t="s">
        <v>14</v>
      </c>
      <c r="J8" s="4">
        <v>12.89</v>
      </c>
      <c r="K8" s="13"/>
      <c r="L8" s="4">
        <v>12.9</v>
      </c>
      <c r="M8" s="13"/>
    </row>
    <row r="9" spans="2:13" ht="19.95" customHeight="1" x14ac:dyDescent="0.25">
      <c r="H9" s="14">
        <v>1</v>
      </c>
      <c r="I9" s="3" t="s">
        <v>11</v>
      </c>
      <c r="J9" s="4">
        <v>11.18</v>
      </c>
      <c r="K9" s="13">
        <f>AVERAGE(J9:J12)</f>
        <v>11.142499999999998</v>
      </c>
      <c r="L9" s="4">
        <v>11.15</v>
      </c>
      <c r="M9" s="13">
        <f>AVERAGE(L9:L12)</f>
        <v>11.11</v>
      </c>
    </row>
    <row r="10" spans="2:13" ht="19.95" customHeight="1" x14ac:dyDescent="0.25">
      <c r="H10" s="14"/>
      <c r="I10" s="3" t="s">
        <v>12</v>
      </c>
      <c r="J10" s="4">
        <v>11.11</v>
      </c>
      <c r="K10" s="13"/>
      <c r="L10" s="4">
        <v>11.08</v>
      </c>
      <c r="M10" s="13"/>
    </row>
    <row r="11" spans="2:13" ht="19.95" customHeight="1" x14ac:dyDescent="0.25">
      <c r="H11" s="14"/>
      <c r="I11" s="3" t="s">
        <v>13</v>
      </c>
      <c r="J11" s="4">
        <v>11.08</v>
      </c>
      <c r="K11" s="13"/>
      <c r="L11" s="4">
        <v>11.05</v>
      </c>
      <c r="M11" s="13"/>
    </row>
    <row r="12" spans="2:13" ht="19.95" customHeight="1" x14ac:dyDescent="0.25">
      <c r="H12" s="14"/>
      <c r="I12" s="3" t="s">
        <v>14</v>
      </c>
      <c r="J12" s="4">
        <v>11.2</v>
      </c>
      <c r="K12" s="13"/>
      <c r="L12" s="4">
        <v>11.16</v>
      </c>
      <c r="M12" s="13"/>
    </row>
    <row r="13" spans="2:13" ht="19.95" customHeight="1" x14ac:dyDescent="0.25">
      <c r="H13" s="14">
        <v>2</v>
      </c>
      <c r="I13" s="3" t="s">
        <v>11</v>
      </c>
      <c r="J13" s="4">
        <v>9.1199999999999992</v>
      </c>
      <c r="K13" s="13">
        <f>AVERAGE(J13:J16)</f>
        <v>9.0350000000000001</v>
      </c>
      <c r="L13" s="4">
        <v>9.1</v>
      </c>
      <c r="M13" s="13">
        <f>AVERAGE(L13:L16)</f>
        <v>9.0150000000000006</v>
      </c>
    </row>
    <row r="14" spans="2:13" ht="19.95" customHeight="1" x14ac:dyDescent="0.25">
      <c r="H14" s="14"/>
      <c r="I14" s="3" t="s">
        <v>12</v>
      </c>
      <c r="J14" s="4">
        <v>9.0299999999999994</v>
      </c>
      <c r="K14" s="13"/>
      <c r="L14" s="4">
        <v>9.01</v>
      </c>
      <c r="M14" s="13"/>
    </row>
    <row r="15" spans="2:13" ht="19.95" customHeight="1" x14ac:dyDescent="0.25">
      <c r="H15" s="14"/>
      <c r="I15" s="3" t="s">
        <v>13</v>
      </c>
      <c r="J15" s="4">
        <v>9.02</v>
      </c>
      <c r="K15" s="13"/>
      <c r="L15" s="4">
        <v>9</v>
      </c>
      <c r="M15" s="13"/>
    </row>
    <row r="16" spans="2:13" ht="19.95" customHeight="1" x14ac:dyDescent="0.25">
      <c r="H16" s="14"/>
      <c r="I16" s="3" t="s">
        <v>14</v>
      </c>
      <c r="J16" s="4">
        <v>8.9700000000000006</v>
      </c>
      <c r="K16" s="13"/>
      <c r="L16" s="4">
        <v>8.9499999999999993</v>
      </c>
      <c r="M16" s="13"/>
    </row>
    <row r="17" spans="8:13" ht="19.95" customHeight="1" x14ac:dyDescent="0.25">
      <c r="H17" s="14">
        <v>3</v>
      </c>
      <c r="I17" s="3" t="s">
        <v>11</v>
      </c>
      <c r="J17" s="4">
        <v>7.18</v>
      </c>
      <c r="K17" s="13">
        <f>AVERAGE(J17:J20)</f>
        <v>7.1025</v>
      </c>
      <c r="L17" s="4">
        <v>7.15</v>
      </c>
      <c r="M17" s="13">
        <f>AVERAGE(L17:L20)</f>
        <v>7.07</v>
      </c>
    </row>
    <row r="18" spans="8:13" ht="19.95" customHeight="1" x14ac:dyDescent="0.25">
      <c r="H18" s="14"/>
      <c r="I18" s="3" t="s">
        <v>12</v>
      </c>
      <c r="J18" s="4">
        <v>7.1</v>
      </c>
      <c r="K18" s="13"/>
      <c r="L18" s="4">
        <v>7.05</v>
      </c>
      <c r="M18" s="13"/>
    </row>
    <row r="19" spans="8:13" ht="19.95" customHeight="1" x14ac:dyDescent="0.25">
      <c r="H19" s="14"/>
      <c r="I19" s="3" t="s">
        <v>13</v>
      </c>
      <c r="J19" s="4">
        <v>7.11</v>
      </c>
      <c r="K19" s="13"/>
      <c r="L19" s="4">
        <v>7.08</v>
      </c>
      <c r="M19" s="13"/>
    </row>
    <row r="20" spans="8:13" ht="19.95" customHeight="1" x14ac:dyDescent="0.25">
      <c r="H20" s="14"/>
      <c r="I20" s="3" t="s">
        <v>14</v>
      </c>
      <c r="J20" s="4">
        <v>7.02</v>
      </c>
      <c r="K20" s="13"/>
      <c r="L20" s="4">
        <v>7</v>
      </c>
      <c r="M20" s="13"/>
    </row>
    <row r="22" spans="8:13" ht="56.4" customHeight="1" x14ac:dyDescent="0.25">
      <c r="H22" s="21" t="s">
        <v>32</v>
      </c>
      <c r="I22" s="21"/>
      <c r="J22" s="21"/>
      <c r="K22" s="21"/>
      <c r="L22" s="21"/>
      <c r="M22" s="21"/>
    </row>
    <row r="24" spans="8:13" s="2" customFormat="1" ht="19.95" customHeight="1" x14ac:dyDescent="0.25">
      <c r="H24" s="23" t="s">
        <v>35</v>
      </c>
      <c r="I24" s="23"/>
      <c r="J24" s="23"/>
      <c r="K24" s="23"/>
      <c r="L24" s="23"/>
      <c r="M24" s="23"/>
    </row>
    <row r="25" spans="8:13" s="2" customFormat="1" ht="19.95" customHeight="1" x14ac:dyDescent="0.25">
      <c r="H25" s="8" t="s">
        <v>23</v>
      </c>
      <c r="I25" s="8"/>
      <c r="J25" s="8"/>
      <c r="K25" s="8"/>
      <c r="L25" s="8"/>
      <c r="M25" s="8"/>
    </row>
    <row r="26" spans="8:13" s="2" customFormat="1" ht="19.95" customHeight="1" x14ac:dyDescent="0.25">
      <c r="H26" s="8" t="s">
        <v>24</v>
      </c>
      <c r="I26" s="8"/>
      <c r="J26" s="8"/>
      <c r="K26" s="8"/>
      <c r="L26" s="8"/>
      <c r="M26" s="8"/>
    </row>
    <row r="27" spans="8:13" s="2" customFormat="1" ht="19.95" customHeight="1" x14ac:dyDescent="0.25">
      <c r="H27" s="8" t="s">
        <v>21</v>
      </c>
      <c r="I27" s="8"/>
      <c r="J27" s="8"/>
      <c r="K27" s="8"/>
      <c r="L27" s="8"/>
      <c r="M27" s="8"/>
    </row>
    <row r="28" spans="8:13" s="2" customFormat="1" ht="19.95" customHeight="1" x14ac:dyDescent="0.25">
      <c r="H28" s="8" t="s">
        <v>25</v>
      </c>
      <c r="I28" s="8"/>
      <c r="J28" s="8"/>
      <c r="K28" s="8"/>
      <c r="L28" s="8"/>
      <c r="M28" s="8"/>
    </row>
    <row r="29" spans="8:13" s="2" customFormat="1" ht="19.95" customHeight="1" x14ac:dyDescent="0.25">
      <c r="H29" s="8" t="s">
        <v>26</v>
      </c>
      <c r="I29" s="8"/>
      <c r="J29" s="8"/>
      <c r="K29" s="8"/>
      <c r="L29" s="8"/>
      <c r="M29" s="8"/>
    </row>
    <row r="30" spans="8:13" s="2" customFormat="1" ht="19.95" customHeight="1" x14ac:dyDescent="0.25">
      <c r="H30" s="8" t="s">
        <v>27</v>
      </c>
      <c r="I30" s="8"/>
      <c r="J30" s="8"/>
      <c r="K30" s="8"/>
      <c r="L30" s="8"/>
      <c r="M30" s="8"/>
    </row>
    <row r="31" spans="8:13" s="2" customFormat="1" ht="19.95" customHeight="1" x14ac:dyDescent="0.25">
      <c r="H31" s="8" t="s">
        <v>29</v>
      </c>
      <c r="I31" s="8"/>
      <c r="J31" s="8"/>
      <c r="K31" s="8"/>
      <c r="L31" s="8"/>
      <c r="M31" s="8"/>
    </row>
  </sheetData>
  <mergeCells count="28">
    <mergeCell ref="H30:M30"/>
    <mergeCell ref="H31:M31"/>
    <mergeCell ref="H24:M24"/>
    <mergeCell ref="H25:M25"/>
    <mergeCell ref="H26:M26"/>
    <mergeCell ref="H27:M27"/>
    <mergeCell ref="H28:M28"/>
    <mergeCell ref="H29:M29"/>
    <mergeCell ref="I2:M2"/>
    <mergeCell ref="H22:M22"/>
    <mergeCell ref="C2:F2"/>
    <mergeCell ref="F4:F7"/>
    <mergeCell ref="K13:K16"/>
    <mergeCell ref="K17:K20"/>
    <mergeCell ref="I3:I4"/>
    <mergeCell ref="J3:K3"/>
    <mergeCell ref="H5:H8"/>
    <mergeCell ref="H9:H12"/>
    <mergeCell ref="H13:H16"/>
    <mergeCell ref="H17:H20"/>
    <mergeCell ref="H3:H4"/>
    <mergeCell ref="L3:M3"/>
    <mergeCell ref="M5:M8"/>
    <mergeCell ref="M9:M12"/>
    <mergeCell ref="M13:M16"/>
    <mergeCell ref="M17:M20"/>
    <mergeCell ref="K5:K8"/>
    <mergeCell ref="K9:K1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12"/>
  <sheetViews>
    <sheetView tabSelected="1" zoomScale="80" zoomScaleNormal="80" workbookViewId="0">
      <selection activeCell="X27" sqref="X27"/>
    </sheetView>
  </sheetViews>
  <sheetFormatPr baseColWidth="10" defaultRowHeight="13.2" x14ac:dyDescent="0.25"/>
  <cols>
    <col min="1" max="1" width="7.88671875" customWidth="1"/>
    <col min="3" max="24" width="9.77734375" customWidth="1"/>
  </cols>
  <sheetData>
    <row r="1" spans="2:24" ht="13.8" thickBot="1" x14ac:dyDescent="0.3"/>
    <row r="2" spans="2:24" ht="103.8" customHeight="1" thickBot="1" x14ac:dyDescent="0.3">
      <c r="B2" s="59"/>
      <c r="C2" s="60"/>
      <c r="D2" s="60"/>
      <c r="E2" s="61" t="s">
        <v>39</v>
      </c>
      <c r="F2" s="62"/>
      <c r="G2" s="62"/>
      <c r="H2" s="62"/>
      <c r="I2" s="62"/>
      <c r="J2" s="62"/>
      <c r="K2" s="62"/>
      <c r="L2" s="62"/>
      <c r="M2" s="62"/>
      <c r="N2" s="62"/>
      <c r="O2" s="62"/>
      <c r="P2" s="62"/>
      <c r="Q2" s="62"/>
      <c r="R2" s="62"/>
      <c r="S2" s="62"/>
      <c r="T2" s="62"/>
      <c r="U2" s="62"/>
      <c r="V2" s="62"/>
      <c r="W2" s="62"/>
      <c r="X2" s="63"/>
    </row>
    <row r="3" spans="2:24" ht="25.05" customHeight="1" thickBot="1" x14ac:dyDescent="0.3">
      <c r="B3" s="64" t="s">
        <v>38</v>
      </c>
      <c r="C3" s="65"/>
      <c r="D3" s="65"/>
      <c r="E3" s="66"/>
      <c r="F3" s="71">
        <v>37.049999999999997</v>
      </c>
      <c r="G3" s="67"/>
      <c r="H3" s="68"/>
      <c r="I3" s="68"/>
      <c r="J3" s="68"/>
      <c r="K3" s="68"/>
      <c r="L3" s="68"/>
      <c r="M3" s="68"/>
      <c r="N3" s="68"/>
      <c r="O3" s="68"/>
      <c r="P3" s="68"/>
      <c r="Q3" s="68"/>
      <c r="R3" s="68"/>
      <c r="S3" s="68"/>
      <c r="T3" s="68"/>
      <c r="U3" s="68"/>
      <c r="V3" s="68"/>
      <c r="W3" s="68"/>
      <c r="X3" s="69"/>
    </row>
    <row r="4" spans="2:24" s="1" customFormat="1" ht="25.05" customHeight="1" thickBot="1" x14ac:dyDescent="0.3">
      <c r="B4" s="24" t="s">
        <v>0</v>
      </c>
      <c r="C4" s="25" t="s">
        <v>3</v>
      </c>
      <c r="D4" s="44" t="s">
        <v>2</v>
      </c>
      <c r="E4" s="48" t="s">
        <v>34</v>
      </c>
      <c r="F4" s="26"/>
      <c r="G4" s="26"/>
      <c r="H4" s="26"/>
      <c r="I4" s="49"/>
      <c r="J4" s="27" t="s">
        <v>40</v>
      </c>
      <c r="K4" s="27"/>
      <c r="L4" s="27"/>
      <c r="M4" s="27"/>
      <c r="N4" s="27"/>
      <c r="O4" s="27"/>
      <c r="P4" s="27"/>
      <c r="Q4" s="27"/>
      <c r="R4" s="27"/>
      <c r="S4" s="27"/>
      <c r="T4" s="27"/>
      <c r="U4" s="27"/>
      <c r="V4" s="27"/>
      <c r="W4" s="27"/>
      <c r="X4" s="28"/>
    </row>
    <row r="5" spans="2:24" s="1" customFormat="1" ht="25.05" customHeight="1" x14ac:dyDescent="0.25">
      <c r="B5" s="29"/>
      <c r="C5" s="30"/>
      <c r="D5" s="45"/>
      <c r="E5" s="50"/>
      <c r="F5" s="31"/>
      <c r="G5" s="31"/>
      <c r="H5" s="31"/>
      <c r="I5" s="51"/>
      <c r="J5" s="32">
        <v>1</v>
      </c>
      <c r="K5" s="32"/>
      <c r="L5" s="32"/>
      <c r="M5" s="32"/>
      <c r="N5" s="32"/>
      <c r="O5" s="56">
        <v>2</v>
      </c>
      <c r="P5" s="32"/>
      <c r="Q5" s="32"/>
      <c r="R5" s="32"/>
      <c r="S5" s="33"/>
      <c r="T5" s="32">
        <v>3</v>
      </c>
      <c r="U5" s="32"/>
      <c r="V5" s="32"/>
      <c r="W5" s="32"/>
      <c r="X5" s="33"/>
    </row>
    <row r="6" spans="2:24" s="1" customFormat="1" ht="40.049999999999997" customHeight="1" x14ac:dyDescent="0.25">
      <c r="B6" s="34"/>
      <c r="C6" s="35"/>
      <c r="D6" s="46"/>
      <c r="E6" s="52" t="s">
        <v>9</v>
      </c>
      <c r="F6" s="36" t="s">
        <v>1</v>
      </c>
      <c r="G6" s="37" t="s">
        <v>37</v>
      </c>
      <c r="H6" s="57" t="s">
        <v>20</v>
      </c>
      <c r="I6" s="70" t="s">
        <v>28</v>
      </c>
      <c r="J6" s="41" t="s">
        <v>9</v>
      </c>
      <c r="K6" s="36" t="s">
        <v>1</v>
      </c>
      <c r="L6" s="37" t="s">
        <v>37</v>
      </c>
      <c r="M6" s="57" t="s">
        <v>20</v>
      </c>
      <c r="N6" s="70" t="s">
        <v>28</v>
      </c>
      <c r="O6" s="52" t="s">
        <v>9</v>
      </c>
      <c r="P6" s="37" t="s">
        <v>1</v>
      </c>
      <c r="Q6" s="37" t="s">
        <v>37</v>
      </c>
      <c r="R6" s="57" t="s">
        <v>20</v>
      </c>
      <c r="S6" s="70" t="s">
        <v>28</v>
      </c>
      <c r="T6" s="41" t="s">
        <v>9</v>
      </c>
      <c r="U6" s="37" t="s">
        <v>1</v>
      </c>
      <c r="V6" s="37" t="s">
        <v>37</v>
      </c>
      <c r="W6" s="57" t="s">
        <v>20</v>
      </c>
      <c r="X6" s="70" t="s">
        <v>28</v>
      </c>
    </row>
    <row r="7" spans="2:24" s="1" customFormat="1" ht="19.5" customHeight="1" x14ac:dyDescent="0.25">
      <c r="B7" s="38" t="s">
        <v>18</v>
      </c>
      <c r="C7" s="39">
        <v>48.5</v>
      </c>
      <c r="D7" s="47">
        <f>$F$3+E7</f>
        <v>50</v>
      </c>
      <c r="E7" s="72">
        <v>12.95</v>
      </c>
      <c r="F7" s="39">
        <f>D7-E7</f>
        <v>37.049999999999997</v>
      </c>
      <c r="G7" s="39">
        <f>F7-$F$3</f>
        <v>0</v>
      </c>
      <c r="H7" s="58">
        <v>0</v>
      </c>
      <c r="I7" s="40">
        <v>0</v>
      </c>
      <c r="J7" s="42">
        <v>11.14</v>
      </c>
      <c r="K7" s="39">
        <f>D7-J7</f>
        <v>38.86</v>
      </c>
      <c r="L7" s="39">
        <f t="shared" ref="L7:L11" si="0">K7-$F$3</f>
        <v>1.8100000000000023</v>
      </c>
      <c r="M7" s="58">
        <v>0</v>
      </c>
      <c r="N7" s="40">
        <v>0</v>
      </c>
      <c r="O7" s="53">
        <v>9.0399999999999991</v>
      </c>
      <c r="P7" s="39">
        <f>D7-O7</f>
        <v>40.96</v>
      </c>
      <c r="Q7" s="39">
        <f t="shared" ref="Q7:Q11" si="1">P7-$F$3</f>
        <v>3.9100000000000037</v>
      </c>
      <c r="R7" s="58">
        <v>0</v>
      </c>
      <c r="S7" s="40">
        <v>0</v>
      </c>
      <c r="T7" s="42">
        <v>7.1</v>
      </c>
      <c r="U7" s="39">
        <f>D7-T7</f>
        <v>42.9</v>
      </c>
      <c r="V7" s="39">
        <f t="shared" ref="V7:V11" si="2">U7-$F$3</f>
        <v>5.8500000000000014</v>
      </c>
      <c r="W7" s="58">
        <v>0</v>
      </c>
      <c r="X7" s="40">
        <v>0</v>
      </c>
    </row>
    <row r="8" spans="2:24" s="1" customFormat="1" ht="19.5" customHeight="1" x14ac:dyDescent="0.25">
      <c r="B8" s="38" t="s">
        <v>19</v>
      </c>
      <c r="C8" s="39">
        <v>49</v>
      </c>
      <c r="D8" s="47">
        <f>$F$3+E8</f>
        <v>50</v>
      </c>
      <c r="E8" s="54" t="s">
        <v>36</v>
      </c>
      <c r="F8" s="39">
        <f>D7-E8</f>
        <v>37.049999999999997</v>
      </c>
      <c r="G8" s="39">
        <f>F8-$F$3</f>
        <v>0</v>
      </c>
      <c r="H8" s="58">
        <f>(G8-G7)/2</f>
        <v>0</v>
      </c>
      <c r="I8" s="40">
        <f>(G8-G7)/2</f>
        <v>0</v>
      </c>
      <c r="J8" s="43" t="s">
        <v>44</v>
      </c>
      <c r="K8" s="39">
        <f>D7-J8</f>
        <v>38.89</v>
      </c>
      <c r="L8" s="39">
        <f t="shared" si="0"/>
        <v>1.8400000000000034</v>
      </c>
      <c r="M8" s="58">
        <f>(L8-L7)/2</f>
        <v>1.5000000000000568E-2</v>
      </c>
      <c r="N8" s="55">
        <f>M8-H8</f>
        <v>1.5000000000000568E-2</v>
      </c>
      <c r="O8" s="54" t="s">
        <v>45</v>
      </c>
      <c r="P8" s="39">
        <f>D7-O8</f>
        <v>40.980000000000004</v>
      </c>
      <c r="Q8" s="39">
        <f t="shared" si="1"/>
        <v>3.9300000000000068</v>
      </c>
      <c r="R8" s="58">
        <f>(Q8-Q7)/2</f>
        <v>1.0000000000001563E-2</v>
      </c>
      <c r="S8" s="40">
        <f>R8-(N8+I8)</f>
        <v>-4.9999999999990052E-3</v>
      </c>
      <c r="T8" s="43" t="s">
        <v>46</v>
      </c>
      <c r="U8" s="39">
        <f>D7-T8</f>
        <v>42.93</v>
      </c>
      <c r="V8" s="39">
        <f t="shared" si="2"/>
        <v>5.8800000000000026</v>
      </c>
      <c r="W8" s="58">
        <f>(V8-V7)/2</f>
        <v>1.5000000000000568E-2</v>
      </c>
      <c r="X8" s="40">
        <f>W8-(S8+N8)</f>
        <v>4.9999999999990052E-3</v>
      </c>
    </row>
    <row r="9" spans="2:24" s="1" customFormat="1" ht="19.5" customHeight="1" x14ac:dyDescent="0.25">
      <c r="B9" s="38" t="s">
        <v>41</v>
      </c>
      <c r="C9" s="39">
        <v>49.3</v>
      </c>
      <c r="D9" s="47">
        <f t="shared" ref="D9:D11" si="3">$F$3+E9</f>
        <v>50</v>
      </c>
      <c r="E9" s="72">
        <v>12.95</v>
      </c>
      <c r="F9" s="39">
        <f t="shared" ref="F9:F11" si="4">D8-E9</f>
        <v>37.049999999999997</v>
      </c>
      <c r="G9" s="39">
        <f t="shared" ref="G9:G11" si="5">F9-$F$3</f>
        <v>0</v>
      </c>
      <c r="H9" s="58">
        <f t="shared" ref="H9:H11" si="6">(G9-G8)/2</f>
        <v>0</v>
      </c>
      <c r="I9" s="40">
        <f t="shared" ref="I9:I11" si="7">(G9-G8)/2</f>
        <v>0</v>
      </c>
      <c r="J9" s="42">
        <v>11.08</v>
      </c>
      <c r="K9" s="39">
        <f t="shared" ref="K9:K11" si="8">D8-J9</f>
        <v>38.92</v>
      </c>
      <c r="L9" s="39">
        <f t="shared" si="0"/>
        <v>1.8700000000000045</v>
      </c>
      <c r="M9" s="58">
        <f t="shared" ref="M9:M11" si="9">(L9-L8)/2</f>
        <v>1.5000000000000568E-2</v>
      </c>
      <c r="N9" s="55">
        <f t="shared" ref="N9:N11" si="10">M9-H9</f>
        <v>1.5000000000000568E-2</v>
      </c>
      <c r="O9" s="53">
        <v>9.0120000000000005</v>
      </c>
      <c r="P9" s="39">
        <f t="shared" ref="P9:P11" si="11">D8-O9</f>
        <v>40.988</v>
      </c>
      <c r="Q9" s="39">
        <f t="shared" si="1"/>
        <v>3.9380000000000024</v>
      </c>
      <c r="R9" s="58">
        <f>(Q9-Q8)/2</f>
        <v>3.9999999999977831E-3</v>
      </c>
      <c r="S9" s="40">
        <f>R9-(N9+I9)</f>
        <v>-1.1000000000002785E-2</v>
      </c>
      <c r="T9" s="42">
        <v>7.0659999999999998</v>
      </c>
      <c r="U9" s="39">
        <f t="shared" ref="U9:U11" si="12">D8-T9</f>
        <v>42.933999999999997</v>
      </c>
      <c r="V9" s="39">
        <f t="shared" si="2"/>
        <v>5.8840000000000003</v>
      </c>
      <c r="W9" s="58">
        <f t="shared" ref="W9:W11" si="13">(V9-V8)/2</f>
        <v>1.9999999999988916E-3</v>
      </c>
      <c r="X9" s="40">
        <f t="shared" ref="X9:X11" si="14">W9-(S9+N9)</f>
        <v>-1.9999999999988916E-3</v>
      </c>
    </row>
    <row r="10" spans="2:24" s="1" customFormat="1" ht="19.5" customHeight="1" x14ac:dyDescent="0.25">
      <c r="B10" s="38" t="s">
        <v>42</v>
      </c>
      <c r="C10" s="39">
        <v>49.9</v>
      </c>
      <c r="D10" s="47">
        <f t="shared" si="3"/>
        <v>50</v>
      </c>
      <c r="E10" s="72">
        <v>12.95</v>
      </c>
      <c r="F10" s="39">
        <f t="shared" si="4"/>
        <v>37.049999999999997</v>
      </c>
      <c r="G10" s="39">
        <f t="shared" si="5"/>
        <v>0</v>
      </c>
      <c r="H10" s="58">
        <f t="shared" si="6"/>
        <v>0</v>
      </c>
      <c r="I10" s="40">
        <f t="shared" si="7"/>
        <v>0</v>
      </c>
      <c r="J10" s="42">
        <v>11.074999999999999</v>
      </c>
      <c r="K10" s="39">
        <f t="shared" si="8"/>
        <v>38.924999999999997</v>
      </c>
      <c r="L10" s="39">
        <f t="shared" si="0"/>
        <v>1.875</v>
      </c>
      <c r="M10" s="58">
        <f t="shared" si="9"/>
        <v>2.4999999999977263E-3</v>
      </c>
      <c r="N10" s="55">
        <f t="shared" si="10"/>
        <v>2.4999999999977263E-3</v>
      </c>
      <c r="O10" s="53">
        <v>9.01</v>
      </c>
      <c r="P10" s="39">
        <f t="shared" si="11"/>
        <v>40.99</v>
      </c>
      <c r="Q10" s="39">
        <f t="shared" si="1"/>
        <v>3.9400000000000048</v>
      </c>
      <c r="R10" s="58">
        <f t="shared" ref="R9:R11" si="15">(Q10-Q9)/2</f>
        <v>1.0000000000012221E-3</v>
      </c>
      <c r="S10" s="40">
        <f t="shared" ref="S9:S11" si="16">R10-(N10+I10)</f>
        <v>-1.4999999999965041E-3</v>
      </c>
      <c r="T10" s="42">
        <v>7.06</v>
      </c>
      <c r="U10" s="39">
        <f t="shared" si="12"/>
        <v>42.94</v>
      </c>
      <c r="V10" s="39">
        <f t="shared" si="2"/>
        <v>5.8900000000000006</v>
      </c>
      <c r="W10" s="58">
        <f t="shared" si="13"/>
        <v>3.0000000000001137E-3</v>
      </c>
      <c r="X10" s="40">
        <f t="shared" si="14"/>
        <v>1.9999999999988916E-3</v>
      </c>
    </row>
    <row r="11" spans="2:24" s="1" customFormat="1" ht="19.5" customHeight="1" x14ac:dyDescent="0.25">
      <c r="B11" s="38" t="s">
        <v>43</v>
      </c>
      <c r="C11" s="39">
        <v>50.2</v>
      </c>
      <c r="D11" s="47">
        <f t="shared" si="3"/>
        <v>50</v>
      </c>
      <c r="E11" s="72">
        <v>12.95</v>
      </c>
      <c r="F11" s="39">
        <f t="shared" si="4"/>
        <v>37.049999999999997</v>
      </c>
      <c r="G11" s="39">
        <f t="shared" si="5"/>
        <v>0</v>
      </c>
      <c r="H11" s="58">
        <f t="shared" si="6"/>
        <v>0</v>
      </c>
      <c r="I11" s="40">
        <f t="shared" si="7"/>
        <v>0</v>
      </c>
      <c r="J11" s="42">
        <v>11.07</v>
      </c>
      <c r="K11" s="39">
        <f t="shared" si="8"/>
        <v>38.93</v>
      </c>
      <c r="L11" s="39">
        <f t="shared" si="0"/>
        <v>1.8800000000000026</v>
      </c>
      <c r="M11" s="58">
        <f t="shared" si="9"/>
        <v>2.500000000001279E-3</v>
      </c>
      <c r="N11" s="55">
        <f t="shared" si="10"/>
        <v>2.500000000001279E-3</v>
      </c>
      <c r="O11" s="53">
        <v>9.0069999999999997</v>
      </c>
      <c r="P11" s="39">
        <f t="shared" si="11"/>
        <v>40.993000000000002</v>
      </c>
      <c r="Q11" s="39">
        <f t="shared" si="1"/>
        <v>3.9430000000000049</v>
      </c>
      <c r="R11" s="58">
        <f t="shared" si="15"/>
        <v>1.5000000000000568E-3</v>
      </c>
      <c r="S11" s="40">
        <f t="shared" si="16"/>
        <v>-1.0000000000012221E-3</v>
      </c>
      <c r="T11" s="42">
        <v>7.0549999999999997</v>
      </c>
      <c r="U11" s="39">
        <f t="shared" si="12"/>
        <v>42.945</v>
      </c>
      <c r="V11" s="39">
        <f t="shared" si="2"/>
        <v>5.8950000000000031</v>
      </c>
      <c r="W11" s="58">
        <f t="shared" si="13"/>
        <v>2.500000000001279E-3</v>
      </c>
      <c r="X11" s="40">
        <f t="shared" si="14"/>
        <v>1.0000000000012221E-3</v>
      </c>
    </row>
    <row r="12" spans="2:24" s="1" customFormat="1" ht="19.5" customHeight="1" thickBot="1" x14ac:dyDescent="0.3">
      <c r="B12" s="73"/>
      <c r="C12" s="74"/>
      <c r="D12" s="75"/>
      <c r="E12" s="76"/>
      <c r="F12" s="74"/>
      <c r="G12" s="74"/>
      <c r="H12" s="77"/>
      <c r="I12" s="78"/>
      <c r="J12" s="79"/>
      <c r="K12" s="74"/>
      <c r="L12" s="74"/>
      <c r="M12" s="77"/>
      <c r="N12" s="80"/>
      <c r="O12" s="76"/>
      <c r="P12" s="74"/>
      <c r="Q12" s="74"/>
      <c r="R12" s="77"/>
      <c r="S12" s="78"/>
      <c r="T12" s="79"/>
      <c r="U12" s="74"/>
      <c r="V12" s="74"/>
      <c r="W12" s="77"/>
      <c r="X12" s="78"/>
    </row>
  </sheetData>
  <mergeCells count="12">
    <mergeCell ref="B2:D2"/>
    <mergeCell ref="E2:X2"/>
    <mergeCell ref="G3:X3"/>
    <mergeCell ref="E4:I5"/>
    <mergeCell ref="J5:N5"/>
    <mergeCell ref="O5:S5"/>
    <mergeCell ref="J4:X4"/>
    <mergeCell ref="C4:C6"/>
    <mergeCell ref="D4:D6"/>
    <mergeCell ref="B3:E3"/>
    <mergeCell ref="T5:X5"/>
    <mergeCell ref="B4:B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Calcul Initial</vt:lpstr>
      <vt:lpstr>Fiches Exploitation </vt:lpstr>
    </vt:vector>
  </TitlesOfParts>
  <Company>GETU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Mouna-Khémaïs</dc:creator>
  <cp:lastModifiedBy>asus</cp:lastModifiedBy>
  <cp:lastPrinted>2023-10-31T09:35:51Z</cp:lastPrinted>
  <dcterms:created xsi:type="dcterms:W3CDTF">1999-09-25T08:57:35Z</dcterms:created>
  <dcterms:modified xsi:type="dcterms:W3CDTF">2024-12-27T19:56:23Z</dcterms:modified>
</cp:coreProperties>
</file>